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18255" windowHeight="115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5621"/>
</workbook>
</file>

<file path=xl/calcChain.xml><?xml version="1.0" encoding="utf-8"?>
<calcChain xmlns="http://schemas.openxmlformats.org/spreadsheetml/2006/main">
  <c r="J26" i="1" l="1"/>
  <c r="I26" i="1" s="1"/>
  <c r="J24" i="1"/>
  <c r="I24" i="1" s="1"/>
  <c r="J23" i="1"/>
  <c r="I23" i="1" s="1"/>
  <c r="J22" i="1"/>
  <c r="I22" i="1" s="1"/>
  <c r="J20" i="1"/>
  <c r="I20" i="1" s="1"/>
  <c r="J18" i="1"/>
  <c r="J19" i="1"/>
  <c r="I19" i="1" s="1"/>
  <c r="J17" i="1"/>
  <c r="I17" i="1" s="1"/>
  <c r="J16" i="1"/>
  <c r="I16" i="1" s="1"/>
  <c r="J13" i="1"/>
  <c r="I13" i="1" s="1"/>
  <c r="J14" i="1"/>
  <c r="I14" i="1" s="1"/>
  <c r="J12" i="1"/>
  <c r="I12" i="1" s="1"/>
  <c r="J8" i="1"/>
  <c r="I8" i="1" s="1"/>
  <c r="J9" i="1"/>
  <c r="I9" i="1" s="1"/>
  <c r="J10" i="1"/>
  <c r="I10" i="1" s="1"/>
  <c r="J7" i="1"/>
  <c r="I7" i="1" s="1"/>
  <c r="K25" i="1" l="1"/>
  <c r="J25" i="1"/>
  <c r="I25" i="1"/>
  <c r="H25" i="1"/>
  <c r="K21" i="1"/>
  <c r="J21" i="1"/>
  <c r="I21" i="1"/>
  <c r="H21" i="1"/>
  <c r="J15" i="1"/>
  <c r="H15" i="1"/>
  <c r="K11" i="1"/>
  <c r="J11" i="1"/>
  <c r="I11" i="1"/>
  <c r="H11" i="1"/>
  <c r="I6" i="1" l="1"/>
  <c r="H6" i="1"/>
  <c r="H5" i="1" s="1"/>
  <c r="K6" i="1" l="1"/>
  <c r="J6" i="1"/>
  <c r="J5" i="1" s="1"/>
  <c r="K15" i="1"/>
  <c r="I18" i="1"/>
  <c r="I15" i="1" s="1"/>
  <c r="I5" i="1" s="1"/>
  <c r="K5" i="1" l="1"/>
</calcChain>
</file>

<file path=xl/sharedStrings.xml><?xml version="1.0" encoding="utf-8"?>
<sst xmlns="http://schemas.openxmlformats.org/spreadsheetml/2006/main" count="102" uniqueCount="76">
  <si>
    <t>区市</t>
    <phoneticPr fontId="3" type="noConversion"/>
  </si>
  <si>
    <t>序号</t>
    <phoneticPr fontId="3" type="noConversion"/>
  </si>
  <si>
    <t>乡镇街道</t>
  </si>
  <si>
    <t>建设单位</t>
  </si>
  <si>
    <t>建设地点</t>
  </si>
  <si>
    <t>项目名称</t>
  </si>
  <si>
    <t>树种</t>
  </si>
  <si>
    <t>投资情况</t>
  </si>
  <si>
    <t>总投资</t>
  </si>
  <si>
    <t>市级补助</t>
  </si>
  <si>
    <t>自筹</t>
  </si>
  <si>
    <t>金普新区</t>
    <phoneticPr fontId="3" type="noConversion"/>
  </si>
  <si>
    <t>炮台街道</t>
  </si>
  <si>
    <t>华家街道</t>
  </si>
  <si>
    <t>转角房村车屯</t>
  </si>
  <si>
    <t>华家村华屯</t>
  </si>
  <si>
    <t>后石村</t>
  </si>
  <si>
    <t>种植八场新植樱桃项目</t>
    <phoneticPr fontId="2" type="noConversion"/>
  </si>
  <si>
    <t xml:space="preserve">大樱桃 </t>
    <phoneticPr fontId="2" type="noConversion"/>
  </si>
  <si>
    <t>大魏家街道</t>
    <phoneticPr fontId="2" type="noConversion"/>
  </si>
  <si>
    <t>后石村种植八场</t>
    <phoneticPr fontId="2" type="noConversion"/>
  </si>
  <si>
    <t>后石村</t>
    <phoneticPr fontId="2" type="noConversion"/>
  </si>
  <si>
    <t>种植八场新植桃项目</t>
    <phoneticPr fontId="2" type="noConversion"/>
  </si>
  <si>
    <t xml:space="preserve">桃 </t>
    <phoneticPr fontId="2" type="noConversion"/>
  </si>
  <si>
    <t>后石村果树一农场</t>
    <phoneticPr fontId="8" type="noConversion"/>
  </si>
  <si>
    <t>果树一农场新植桃项目</t>
    <phoneticPr fontId="2" type="noConversion"/>
  </si>
  <si>
    <t>桃</t>
    <phoneticPr fontId="2" type="noConversion"/>
  </si>
  <si>
    <t>后石村种植一农场</t>
    <phoneticPr fontId="2" type="noConversion"/>
  </si>
  <si>
    <t>种植一农场新植桃项目</t>
    <phoneticPr fontId="2" type="noConversion"/>
  </si>
  <si>
    <t>大连北屏山农业生态园有限公司</t>
    <phoneticPr fontId="2" type="noConversion"/>
  </si>
  <si>
    <t>前石村</t>
    <phoneticPr fontId="2" type="noConversion"/>
  </si>
  <si>
    <t>北屏山新植樱桃项目</t>
    <phoneticPr fontId="2" type="noConversion"/>
  </si>
  <si>
    <t>大樱桃</t>
    <phoneticPr fontId="2" type="noConversion"/>
  </si>
  <si>
    <t>亮甲店街道合计</t>
    <phoneticPr fontId="3" type="noConversion"/>
  </si>
  <si>
    <t>亮甲店街道</t>
    <phoneticPr fontId="2" type="noConversion"/>
  </si>
  <si>
    <t>大连龙溪山生态园</t>
    <phoneticPr fontId="2" type="noConversion"/>
  </si>
  <si>
    <t>于庆江</t>
    <phoneticPr fontId="2" type="noConversion"/>
  </si>
  <si>
    <t>肖广斌</t>
    <phoneticPr fontId="2" type="noConversion"/>
  </si>
  <si>
    <t>三十里堡街道合计</t>
    <phoneticPr fontId="3" type="noConversion"/>
  </si>
  <si>
    <t>三十里堡街道</t>
    <phoneticPr fontId="2" type="noConversion"/>
  </si>
  <si>
    <t>炮台街道合计</t>
    <phoneticPr fontId="3" type="noConversion"/>
  </si>
  <si>
    <t>姜日</t>
    <phoneticPr fontId="2" type="noConversion"/>
  </si>
  <si>
    <t>长岭村道士屯</t>
    <phoneticPr fontId="2" type="noConversion"/>
  </si>
  <si>
    <t>姜日新植樱桃樱桃项目</t>
    <phoneticPr fontId="2" type="noConversion"/>
  </si>
  <si>
    <t>大樱桃</t>
    <phoneticPr fontId="2" type="noConversion"/>
  </si>
  <si>
    <t>炮台街道</t>
    <phoneticPr fontId="2" type="noConversion"/>
  </si>
  <si>
    <t>孙远忠</t>
    <phoneticPr fontId="2" type="noConversion"/>
  </si>
  <si>
    <t>长岭村长岭屯</t>
    <phoneticPr fontId="2" type="noConversion"/>
  </si>
  <si>
    <t>孙远忠新植樱桃樱桃项目</t>
    <phoneticPr fontId="2" type="noConversion"/>
  </si>
  <si>
    <t>袁玉超</t>
    <phoneticPr fontId="2" type="noConversion"/>
  </si>
  <si>
    <t>袁屯社区一组</t>
    <phoneticPr fontId="2" type="noConversion"/>
  </si>
  <si>
    <t>袁玉超新植樱桃樱桃项目</t>
    <phoneticPr fontId="2" type="noConversion"/>
  </si>
  <si>
    <t>宋乃强</t>
    <phoneticPr fontId="2" type="noConversion"/>
  </si>
  <si>
    <t>宋乃强新植樱桃樱桃项目</t>
    <phoneticPr fontId="2" type="noConversion"/>
  </si>
  <si>
    <t>华家街道合计</t>
    <phoneticPr fontId="3" type="noConversion"/>
  </si>
  <si>
    <t>初赟</t>
    <phoneticPr fontId="8" type="noConversion"/>
  </si>
  <si>
    <t>初赟新植软枣猕猴桃项目</t>
    <phoneticPr fontId="2" type="noConversion"/>
  </si>
  <si>
    <t>软枣猕猴桃</t>
    <phoneticPr fontId="2" type="noConversion"/>
  </si>
  <si>
    <t>杨世政</t>
    <phoneticPr fontId="2" type="noConversion"/>
  </si>
  <si>
    <t>李家沟村小华屯</t>
    <phoneticPr fontId="2" type="noConversion"/>
  </si>
  <si>
    <t>杨世政新植软枣猕猴桃项目</t>
    <phoneticPr fontId="2" type="noConversion"/>
  </si>
  <si>
    <t>张允忠</t>
    <phoneticPr fontId="2" type="noConversion"/>
  </si>
  <si>
    <t>张允忠新植软枣猕猴桃项目</t>
    <phoneticPr fontId="2" type="noConversion"/>
  </si>
  <si>
    <t>大魏家街道合计</t>
    <phoneticPr fontId="3" type="noConversion"/>
  </si>
  <si>
    <t>大魏家街道</t>
    <phoneticPr fontId="2" type="noConversion"/>
  </si>
  <si>
    <t>后石村种植八场</t>
    <phoneticPr fontId="2" type="noConversion"/>
  </si>
  <si>
    <t>卫国社区东马圈屯</t>
    <phoneticPr fontId="2" type="noConversion"/>
  </si>
  <si>
    <t>大连金普新区三十里堡马圈生态农场</t>
    <phoneticPr fontId="2" type="noConversion"/>
  </si>
  <si>
    <t>马圈生态农场樱桃园</t>
    <phoneticPr fontId="2" type="noConversion"/>
  </si>
  <si>
    <t>蚕厂村</t>
    <phoneticPr fontId="2" type="noConversion"/>
  </si>
  <si>
    <t>红亮村</t>
    <phoneticPr fontId="2" type="noConversion"/>
  </si>
  <si>
    <t>金普新区汇总</t>
    <phoneticPr fontId="2" type="noConversion"/>
  </si>
  <si>
    <t>2019年大连市新植果树项目申报汇总表</t>
    <phoneticPr fontId="3" type="noConversion"/>
  </si>
  <si>
    <t>复核面积</t>
    <phoneticPr fontId="2" type="noConversion"/>
  </si>
  <si>
    <t>备注</t>
    <phoneticPr fontId="2" type="noConversion"/>
  </si>
  <si>
    <t>单位：亩、万元、年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</si>
</sst>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charset val="134"/>
      <scheme val="minor"/>
    </font>
    <font>
      <b/>
      <sz val="20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name val="仿宋_GB2312"/>
      <family val="3"/>
      <charset val="134"/>
    </font>
    <font>
      <sz val="9"/>
      <name val="仿宋_GB2312"/>
      <family val="3"/>
      <charset val="134"/>
    </font>
    <font>
      <sz val="9"/>
      <color theme="1"/>
      <name val="仿宋_GB2312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3">
    <xf numFmtId="0" fontId="0" fillId="0" borderId="0" xfId="0">
      <alignment vertical="center"/>
    </xf>
    <xf numFmtId="0" fontId="4" fillId="0" borderId="1" xfId="0" applyFont="1" applyBorder="1" applyAlignment="1" applyProtection="1"/>
    <xf numFmtId="0" fontId="4" fillId="0" borderId="0" xfId="0" applyFont="1" applyAlignment="1" applyProtection="1"/>
    <xf numFmtId="0" fontId="5" fillId="0" borderId="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/>
    </xf>
    <xf numFmtId="0" fontId="12" fillId="0" borderId="1" xfId="0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right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textRotation="255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P17" sqref="P17"/>
    </sheetView>
  </sheetViews>
  <sheetFormatPr defaultRowHeight="13.5"/>
  <cols>
    <col min="2" max="2" width="6" bestFit="1" customWidth="1"/>
    <col min="3" max="3" width="11.625" bestFit="1" customWidth="1"/>
    <col min="4" max="4" width="10.25" bestFit="1" customWidth="1"/>
    <col min="5" max="5" width="11.875" customWidth="1"/>
    <col min="6" max="6" width="19.25" customWidth="1"/>
    <col min="7" max="7" width="9.5" bestFit="1" customWidth="1"/>
    <col min="8" max="8" width="10.25" bestFit="1" customWidth="1"/>
    <col min="9" max="9" width="8.125" bestFit="1" customWidth="1"/>
    <col min="10" max="10" width="10.25" bestFit="1" customWidth="1"/>
    <col min="11" max="11" width="12" bestFit="1" customWidth="1"/>
    <col min="12" max="12" width="9.5" customWidth="1"/>
  </cols>
  <sheetData>
    <row r="1" spans="1:12" ht="25.5">
      <c r="A1" s="11" t="s">
        <v>72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4.25" customHeight="1">
      <c r="A2" s="13"/>
      <c r="B2" s="13"/>
      <c r="C2" s="13"/>
      <c r="D2" s="13"/>
      <c r="E2" s="1"/>
      <c r="F2" s="1"/>
      <c r="G2" s="2"/>
      <c r="H2" s="2"/>
      <c r="I2" s="2"/>
      <c r="J2" s="2"/>
      <c r="K2" s="14" t="s">
        <v>75</v>
      </c>
      <c r="L2" s="15"/>
    </row>
    <row r="3" spans="1:12" ht="20.100000000000001" customHeight="1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6" t="s">
        <v>5</v>
      </c>
      <c r="G3" s="16" t="s">
        <v>6</v>
      </c>
      <c r="H3" s="16" t="s">
        <v>73</v>
      </c>
      <c r="I3" s="17" t="s">
        <v>7</v>
      </c>
      <c r="J3" s="17"/>
      <c r="K3" s="17"/>
      <c r="L3" s="3"/>
    </row>
    <row r="4" spans="1:12" ht="20.100000000000001" customHeight="1">
      <c r="A4" s="16"/>
      <c r="B4" s="16"/>
      <c r="C4" s="16"/>
      <c r="D4" s="16"/>
      <c r="E4" s="16"/>
      <c r="F4" s="16"/>
      <c r="G4" s="16"/>
      <c r="H4" s="16"/>
      <c r="I4" s="3" t="s">
        <v>8</v>
      </c>
      <c r="J4" s="3" t="s">
        <v>9</v>
      </c>
      <c r="K4" s="3" t="s">
        <v>10</v>
      </c>
      <c r="L4" s="10" t="s">
        <v>74</v>
      </c>
    </row>
    <row r="5" spans="1:12" ht="20.100000000000001" customHeight="1">
      <c r="A5" s="19" t="s">
        <v>11</v>
      </c>
      <c r="B5" s="20" t="s">
        <v>71</v>
      </c>
      <c r="C5" s="21"/>
      <c r="D5" s="21"/>
      <c r="E5" s="21"/>
      <c r="F5" s="22"/>
      <c r="G5" s="4"/>
      <c r="H5" s="4">
        <f>H6+H11+H15+H21+H25</f>
        <v>1488.2</v>
      </c>
      <c r="I5" s="4">
        <f>I6+I11+I15+I21+I25</f>
        <v>1207.7545</v>
      </c>
      <c r="J5" s="4">
        <f>J6+J11+J15+J21+J25</f>
        <v>67.519499999999994</v>
      </c>
      <c r="K5" s="4">
        <f>K6+K11+K15+K21+K25</f>
        <v>1140.2349999999999</v>
      </c>
      <c r="L5" s="4"/>
    </row>
    <row r="6" spans="1:12" ht="17.25" customHeight="1">
      <c r="A6" s="19"/>
      <c r="B6" s="18" t="s">
        <v>40</v>
      </c>
      <c r="C6" s="18"/>
      <c r="D6" s="18"/>
      <c r="E6" s="9"/>
      <c r="F6" s="9"/>
      <c r="G6" s="9"/>
      <c r="H6" s="9">
        <f>SUBTOTAL(9,H7:H10)</f>
        <v>272.48</v>
      </c>
      <c r="I6" s="9">
        <f>SUBTOTAL(9,I7:I10)</f>
        <v>253.624</v>
      </c>
      <c r="J6" s="9">
        <f>SUBTOTAL(9,J7:J10)</f>
        <v>13.624000000000001</v>
      </c>
      <c r="K6" s="9">
        <f>SUBTOTAL(9,K7:K10)</f>
        <v>240</v>
      </c>
      <c r="L6" s="9"/>
    </row>
    <row r="7" spans="1:12" ht="20.100000000000001" customHeight="1">
      <c r="A7" s="19"/>
      <c r="B7" s="5">
        <v>1</v>
      </c>
      <c r="C7" s="6" t="s">
        <v>12</v>
      </c>
      <c r="D7" s="6" t="s">
        <v>41</v>
      </c>
      <c r="E7" s="6" t="s">
        <v>42</v>
      </c>
      <c r="F7" s="6" t="s">
        <v>43</v>
      </c>
      <c r="G7" s="6" t="s">
        <v>44</v>
      </c>
      <c r="H7" s="6">
        <v>38.71</v>
      </c>
      <c r="I7" s="6">
        <f>SUM(J7:K7)</f>
        <v>31.935500000000001</v>
      </c>
      <c r="J7" s="6">
        <f>H7*0.05</f>
        <v>1.9355000000000002</v>
      </c>
      <c r="K7" s="6">
        <v>30</v>
      </c>
      <c r="L7" s="5"/>
    </row>
    <row r="8" spans="1:12" ht="20.100000000000001" customHeight="1">
      <c r="A8" s="19"/>
      <c r="B8" s="7">
        <v>2</v>
      </c>
      <c r="C8" s="5" t="s">
        <v>45</v>
      </c>
      <c r="D8" s="6" t="s">
        <v>46</v>
      </c>
      <c r="E8" s="5" t="s">
        <v>47</v>
      </c>
      <c r="F8" s="8" t="s">
        <v>48</v>
      </c>
      <c r="G8" s="6" t="s">
        <v>44</v>
      </c>
      <c r="H8" s="5">
        <v>73.790000000000006</v>
      </c>
      <c r="I8" s="6">
        <f t="shared" ref="I8:I10" si="0">SUM(J8:K8)</f>
        <v>73.689499999999995</v>
      </c>
      <c r="J8" s="6">
        <f t="shared" ref="J8:J10" si="1">H8*0.05</f>
        <v>3.6895000000000007</v>
      </c>
      <c r="K8" s="6">
        <v>70</v>
      </c>
      <c r="L8" s="5"/>
    </row>
    <row r="9" spans="1:12" ht="20.100000000000001" customHeight="1">
      <c r="A9" s="19"/>
      <c r="B9" s="5">
        <v>3</v>
      </c>
      <c r="C9" s="5" t="s">
        <v>45</v>
      </c>
      <c r="D9" s="5" t="s">
        <v>49</v>
      </c>
      <c r="E9" s="5" t="s">
        <v>50</v>
      </c>
      <c r="F9" s="8" t="s">
        <v>51</v>
      </c>
      <c r="G9" s="6" t="s">
        <v>44</v>
      </c>
      <c r="H9" s="5">
        <v>112.86</v>
      </c>
      <c r="I9" s="6">
        <f t="shared" si="0"/>
        <v>105.643</v>
      </c>
      <c r="J9" s="6">
        <f t="shared" si="1"/>
        <v>5.6430000000000007</v>
      </c>
      <c r="K9" s="6">
        <v>100</v>
      </c>
      <c r="L9" s="5"/>
    </row>
    <row r="10" spans="1:12" ht="20.100000000000001" customHeight="1">
      <c r="A10" s="19"/>
      <c r="B10" s="7">
        <v>4</v>
      </c>
      <c r="C10" s="5" t="s">
        <v>45</v>
      </c>
      <c r="D10" s="5" t="s">
        <v>52</v>
      </c>
      <c r="E10" s="5" t="s">
        <v>50</v>
      </c>
      <c r="F10" s="8" t="s">
        <v>53</v>
      </c>
      <c r="G10" s="6" t="s">
        <v>44</v>
      </c>
      <c r="H10" s="5">
        <v>47.12</v>
      </c>
      <c r="I10" s="6">
        <f t="shared" si="0"/>
        <v>42.356000000000002</v>
      </c>
      <c r="J10" s="6">
        <f t="shared" si="1"/>
        <v>2.3559999999999999</v>
      </c>
      <c r="K10" s="6">
        <v>40</v>
      </c>
      <c r="L10" s="5"/>
    </row>
    <row r="11" spans="1:12">
      <c r="A11" s="19"/>
      <c r="B11" s="18" t="s">
        <v>54</v>
      </c>
      <c r="C11" s="18"/>
      <c r="D11" s="18"/>
      <c r="E11" s="9"/>
      <c r="F11" s="9"/>
      <c r="G11" s="9"/>
      <c r="H11" s="9">
        <f>SUBTOTAL(9,H12:H14)</f>
        <v>255.97</v>
      </c>
      <c r="I11" s="9">
        <f>SUBTOTAL(9,I12:I14)</f>
        <v>221.43880000000001</v>
      </c>
      <c r="J11" s="9">
        <f>SUBTOTAL(9,J12:J14)</f>
        <v>10.238799999999999</v>
      </c>
      <c r="K11" s="9">
        <f>SUBTOTAL(9,K12:K14)</f>
        <v>211.2</v>
      </c>
      <c r="L11" s="9"/>
    </row>
    <row r="12" spans="1:12">
      <c r="A12" s="19"/>
      <c r="B12" s="5">
        <v>5</v>
      </c>
      <c r="C12" s="6" t="s">
        <v>13</v>
      </c>
      <c r="D12" s="6" t="s">
        <v>55</v>
      </c>
      <c r="E12" s="6" t="s">
        <v>14</v>
      </c>
      <c r="F12" s="6" t="s">
        <v>56</v>
      </c>
      <c r="G12" s="6" t="s">
        <v>57</v>
      </c>
      <c r="H12" s="6">
        <v>95</v>
      </c>
      <c r="I12" s="6">
        <f>SUM(J12:K12)</f>
        <v>77</v>
      </c>
      <c r="J12" s="6">
        <f>H12*0.04</f>
        <v>3.8000000000000003</v>
      </c>
      <c r="K12" s="6">
        <v>73.2</v>
      </c>
      <c r="L12" s="5"/>
    </row>
    <row r="13" spans="1:12">
      <c r="A13" s="19"/>
      <c r="B13" s="7">
        <v>6</v>
      </c>
      <c r="C13" s="6" t="s">
        <v>13</v>
      </c>
      <c r="D13" s="6" t="s">
        <v>58</v>
      </c>
      <c r="E13" s="6" t="s">
        <v>59</v>
      </c>
      <c r="F13" s="6" t="s">
        <v>60</v>
      </c>
      <c r="G13" s="6" t="s">
        <v>57</v>
      </c>
      <c r="H13" s="6">
        <v>108.57</v>
      </c>
      <c r="I13" s="6">
        <f t="shared" ref="I13:I14" si="2">SUM(J13:K13)</f>
        <v>92.342799999999997</v>
      </c>
      <c r="J13" s="6">
        <f t="shared" ref="J13:J14" si="3">H13*0.04</f>
        <v>4.3427999999999995</v>
      </c>
      <c r="K13" s="6">
        <v>88</v>
      </c>
      <c r="L13" s="5"/>
    </row>
    <row r="14" spans="1:12">
      <c r="A14" s="19"/>
      <c r="B14" s="7">
        <v>7</v>
      </c>
      <c r="C14" s="5" t="s">
        <v>13</v>
      </c>
      <c r="D14" s="5" t="s">
        <v>61</v>
      </c>
      <c r="E14" s="5" t="s">
        <v>15</v>
      </c>
      <c r="F14" s="8" t="s">
        <v>62</v>
      </c>
      <c r="G14" s="6" t="s">
        <v>57</v>
      </c>
      <c r="H14" s="5">
        <v>52.4</v>
      </c>
      <c r="I14" s="6">
        <f t="shared" si="2"/>
        <v>52.096000000000004</v>
      </c>
      <c r="J14" s="6">
        <f t="shared" si="3"/>
        <v>2.0960000000000001</v>
      </c>
      <c r="K14" s="6">
        <v>50</v>
      </c>
      <c r="L14" s="5"/>
    </row>
    <row r="15" spans="1:12">
      <c r="A15" s="19"/>
      <c r="B15" s="18" t="s">
        <v>63</v>
      </c>
      <c r="C15" s="18"/>
      <c r="D15" s="18"/>
      <c r="E15" s="9"/>
      <c r="F15" s="9"/>
      <c r="G15" s="9"/>
      <c r="H15" s="9">
        <f>SUBTOTAL(9,H16:H20)</f>
        <v>588.1</v>
      </c>
      <c r="I15" s="9">
        <f>SUBTOTAL(9,I16:I20)</f>
        <v>415.97720000000004</v>
      </c>
      <c r="J15" s="9">
        <f>SUBTOTAL(9,J16:J20)</f>
        <v>25.752200000000002</v>
      </c>
      <c r="K15" s="9">
        <f>SUBTOTAL(9,K16:K20)</f>
        <v>390.22500000000002</v>
      </c>
      <c r="L15" s="9"/>
    </row>
    <row r="16" spans="1:12" ht="22.5">
      <c r="A16" s="19"/>
      <c r="B16" s="5">
        <v>8</v>
      </c>
      <c r="C16" s="6" t="s">
        <v>64</v>
      </c>
      <c r="D16" s="6" t="s">
        <v>65</v>
      </c>
      <c r="E16" s="6" t="s">
        <v>16</v>
      </c>
      <c r="F16" s="6" t="s">
        <v>17</v>
      </c>
      <c r="G16" s="5" t="s">
        <v>18</v>
      </c>
      <c r="H16" s="5">
        <v>78.98</v>
      </c>
      <c r="I16" s="6">
        <f>SUM(J16:K16)</f>
        <v>36.5914</v>
      </c>
      <c r="J16" s="6">
        <f>H16*0.05</f>
        <v>3.9490000000000003</v>
      </c>
      <c r="K16" s="6">
        <v>32.642400000000002</v>
      </c>
      <c r="L16" s="5"/>
    </row>
    <row r="17" spans="1:12" ht="22.5">
      <c r="A17" s="19"/>
      <c r="B17" s="7">
        <v>9</v>
      </c>
      <c r="C17" s="6" t="s">
        <v>19</v>
      </c>
      <c r="D17" s="5" t="s">
        <v>20</v>
      </c>
      <c r="E17" s="5" t="s">
        <v>21</v>
      </c>
      <c r="F17" s="8" t="s">
        <v>22</v>
      </c>
      <c r="G17" s="5" t="s">
        <v>23</v>
      </c>
      <c r="H17" s="5">
        <v>137.76</v>
      </c>
      <c r="I17" s="6">
        <f t="shared" ref="I17:I20" si="4">SUM(J17:K17)</f>
        <v>63.828399999999995</v>
      </c>
      <c r="J17" s="6">
        <f>H17*0.04</f>
        <v>5.5103999999999997</v>
      </c>
      <c r="K17" s="6">
        <v>58.317999999999998</v>
      </c>
      <c r="L17" s="5"/>
    </row>
    <row r="18" spans="1:12" ht="22.5">
      <c r="A18" s="19"/>
      <c r="B18" s="7">
        <v>10</v>
      </c>
      <c r="C18" s="6" t="s">
        <v>19</v>
      </c>
      <c r="D18" s="5" t="s">
        <v>24</v>
      </c>
      <c r="E18" s="5" t="s">
        <v>21</v>
      </c>
      <c r="F18" s="8" t="s">
        <v>25</v>
      </c>
      <c r="G18" s="5" t="s">
        <v>26</v>
      </c>
      <c r="H18" s="5">
        <v>73.31</v>
      </c>
      <c r="I18" s="6">
        <f t="shared" si="4"/>
        <v>33.964999999999996</v>
      </c>
      <c r="J18" s="6">
        <f t="shared" ref="J18:J19" si="5">H18*0.04</f>
        <v>2.9324000000000003</v>
      </c>
      <c r="K18" s="6">
        <v>31.032599999999999</v>
      </c>
      <c r="L18" s="5"/>
    </row>
    <row r="19" spans="1:12" ht="22.5">
      <c r="A19" s="19"/>
      <c r="B19" s="7">
        <v>11</v>
      </c>
      <c r="C19" s="6" t="s">
        <v>19</v>
      </c>
      <c r="D19" s="5" t="s">
        <v>27</v>
      </c>
      <c r="E19" s="5" t="s">
        <v>21</v>
      </c>
      <c r="F19" s="8" t="s">
        <v>28</v>
      </c>
      <c r="G19" s="5" t="s">
        <v>26</v>
      </c>
      <c r="H19" s="5">
        <v>154.21</v>
      </c>
      <c r="I19" s="6">
        <f t="shared" si="4"/>
        <v>71.596400000000003</v>
      </c>
      <c r="J19" s="6">
        <f t="shared" si="5"/>
        <v>6.1684000000000001</v>
      </c>
      <c r="K19" s="6">
        <v>65.427999999999997</v>
      </c>
      <c r="L19" s="5"/>
    </row>
    <row r="20" spans="1:12" ht="33.75">
      <c r="A20" s="19"/>
      <c r="B20" s="7">
        <v>12</v>
      </c>
      <c r="C20" s="6" t="s">
        <v>19</v>
      </c>
      <c r="D20" s="5" t="s">
        <v>29</v>
      </c>
      <c r="E20" s="5" t="s">
        <v>30</v>
      </c>
      <c r="F20" s="8" t="s">
        <v>31</v>
      </c>
      <c r="G20" s="5" t="s">
        <v>32</v>
      </c>
      <c r="H20" s="5">
        <v>143.84</v>
      </c>
      <c r="I20" s="6">
        <f t="shared" si="4"/>
        <v>209.99600000000001</v>
      </c>
      <c r="J20" s="6">
        <f>H20*0.05</f>
        <v>7.1920000000000002</v>
      </c>
      <c r="K20" s="6">
        <v>202.804</v>
      </c>
      <c r="L20" s="5"/>
    </row>
    <row r="21" spans="1:12">
      <c r="A21" s="19"/>
      <c r="B21" s="18" t="s">
        <v>33</v>
      </c>
      <c r="C21" s="18"/>
      <c r="D21" s="18"/>
      <c r="E21" s="9"/>
      <c r="F21" s="9"/>
      <c r="G21" s="9"/>
      <c r="H21" s="9">
        <f>SUBTOTAL(9,H22:H24)</f>
        <v>314.82</v>
      </c>
      <c r="I21" s="9">
        <f>SUBTOTAL(9,I22:I24)</f>
        <v>302.06299999999999</v>
      </c>
      <c r="J21" s="9">
        <f>SUBTOTAL(9,J22:J24)</f>
        <v>15.063000000000002</v>
      </c>
      <c r="K21" s="9">
        <f>SUBTOTAL(9,K22:K24)</f>
        <v>287</v>
      </c>
      <c r="L21" s="9"/>
    </row>
    <row r="22" spans="1:12" ht="22.5">
      <c r="A22" s="19"/>
      <c r="B22" s="5">
        <v>13</v>
      </c>
      <c r="C22" s="6" t="s">
        <v>34</v>
      </c>
      <c r="D22" s="6" t="s">
        <v>35</v>
      </c>
      <c r="E22" s="6" t="s">
        <v>69</v>
      </c>
      <c r="F22" s="6" t="s">
        <v>35</v>
      </c>
      <c r="G22" s="6" t="s">
        <v>32</v>
      </c>
      <c r="H22" s="6">
        <v>122.4</v>
      </c>
      <c r="I22" s="6">
        <f>SUM(J22:K22)</f>
        <v>116.12</v>
      </c>
      <c r="J22" s="6">
        <f>H22*0.05</f>
        <v>6.120000000000001</v>
      </c>
      <c r="K22" s="6">
        <v>110</v>
      </c>
      <c r="L22" s="5"/>
    </row>
    <row r="23" spans="1:12">
      <c r="A23" s="19"/>
      <c r="B23" s="7">
        <v>14</v>
      </c>
      <c r="C23" s="6" t="s">
        <v>34</v>
      </c>
      <c r="D23" s="5" t="s">
        <v>36</v>
      </c>
      <c r="E23" s="5" t="s">
        <v>70</v>
      </c>
      <c r="F23" s="5" t="s">
        <v>36</v>
      </c>
      <c r="G23" s="5" t="s">
        <v>32</v>
      </c>
      <c r="H23" s="5">
        <v>124.62</v>
      </c>
      <c r="I23" s="6">
        <f t="shared" ref="I23:I24" si="6">SUM(J23:K23)</f>
        <v>118.23099999999999</v>
      </c>
      <c r="J23" s="6">
        <f>H23*0.05</f>
        <v>6.2310000000000008</v>
      </c>
      <c r="K23" s="6">
        <v>112</v>
      </c>
      <c r="L23" s="5"/>
    </row>
    <row r="24" spans="1:12">
      <c r="A24" s="19"/>
      <c r="B24" s="5">
        <v>15</v>
      </c>
      <c r="C24" s="6" t="s">
        <v>34</v>
      </c>
      <c r="D24" s="5" t="s">
        <v>37</v>
      </c>
      <c r="E24" s="5" t="s">
        <v>70</v>
      </c>
      <c r="F24" s="5" t="s">
        <v>37</v>
      </c>
      <c r="G24" s="5" t="s">
        <v>26</v>
      </c>
      <c r="H24" s="5">
        <v>67.8</v>
      </c>
      <c r="I24" s="6">
        <f t="shared" si="6"/>
        <v>67.712000000000003</v>
      </c>
      <c r="J24" s="6">
        <f>H24*0.04</f>
        <v>2.7119999999999997</v>
      </c>
      <c r="K24" s="6">
        <v>65</v>
      </c>
      <c r="L24" s="5"/>
    </row>
    <row r="25" spans="1:12">
      <c r="A25" s="19"/>
      <c r="B25" s="18" t="s">
        <v>38</v>
      </c>
      <c r="C25" s="18"/>
      <c r="D25" s="18"/>
      <c r="E25" s="9"/>
      <c r="F25" s="9"/>
      <c r="G25" s="9"/>
      <c r="H25" s="9">
        <f>SUBTOTAL(9,H26:H26)</f>
        <v>56.83</v>
      </c>
      <c r="I25" s="9">
        <f>SUBTOTAL(9,I26:I26)</f>
        <v>14.6515</v>
      </c>
      <c r="J25" s="9">
        <f>SUBTOTAL(9,J26:J26)</f>
        <v>2.8414999999999999</v>
      </c>
      <c r="K25" s="9">
        <f>SUBTOTAL(9,K26:K26)</f>
        <v>11.81</v>
      </c>
      <c r="L25" s="9"/>
    </row>
    <row r="26" spans="1:12" ht="33.75">
      <c r="A26" s="19"/>
      <c r="B26" s="5">
        <v>16</v>
      </c>
      <c r="C26" s="6" t="s">
        <v>39</v>
      </c>
      <c r="D26" s="6" t="s">
        <v>67</v>
      </c>
      <c r="E26" s="6" t="s">
        <v>66</v>
      </c>
      <c r="F26" s="6" t="s">
        <v>68</v>
      </c>
      <c r="G26" s="6" t="s">
        <v>32</v>
      </c>
      <c r="H26" s="6">
        <v>56.83</v>
      </c>
      <c r="I26" s="6">
        <f>SUM(J26:K26)</f>
        <v>14.6515</v>
      </c>
      <c r="J26" s="6">
        <f>H26*0.05</f>
        <v>2.8414999999999999</v>
      </c>
      <c r="K26" s="6">
        <v>11.81</v>
      </c>
      <c r="L26" s="5"/>
    </row>
  </sheetData>
  <mergeCells count="19">
    <mergeCell ref="B25:D25"/>
    <mergeCell ref="A5:A26"/>
    <mergeCell ref="B11:D11"/>
    <mergeCell ref="B15:D15"/>
    <mergeCell ref="B21:D21"/>
    <mergeCell ref="B6:D6"/>
    <mergeCell ref="B5:F5"/>
    <mergeCell ref="A1:L1"/>
    <mergeCell ref="A2:D2"/>
    <mergeCell ref="K2:L2"/>
    <mergeCell ref="A3:A4"/>
    <mergeCell ref="B3:B4"/>
    <mergeCell ref="C3:C4"/>
    <mergeCell ref="D3:D4"/>
    <mergeCell ref="E3:E4"/>
    <mergeCell ref="F3:F4"/>
    <mergeCell ref="G3:G4"/>
    <mergeCell ref="H3:H4"/>
    <mergeCell ref="I3:K3"/>
  </mergeCells>
  <phoneticPr fontId="2" type="noConversion"/>
  <pageMargins left="0.70866141732283472" right="0.70866141732283472" top="0.55118110236220474" bottom="0.55118110236220474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农业局-海洋渔业局</cp:lastModifiedBy>
  <cp:lastPrinted>2019-09-16T02:31:59Z</cp:lastPrinted>
  <dcterms:created xsi:type="dcterms:W3CDTF">2016-05-10T03:00:51Z</dcterms:created>
  <dcterms:modified xsi:type="dcterms:W3CDTF">2019-09-25T02:58:38Z</dcterms:modified>
</cp:coreProperties>
</file>